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4" i="1"/>
  <c r="E34" s="1"/>
  <c r="D32"/>
  <c r="E32" s="1"/>
  <c r="E31"/>
  <c r="D31"/>
  <c r="C29"/>
  <c r="D28"/>
  <c r="E28" s="1"/>
  <c r="D27"/>
  <c r="D29" s="1"/>
  <c r="D26"/>
  <c r="C26"/>
  <c r="E25"/>
  <c r="D25"/>
  <c r="E24"/>
  <c r="E26" s="1"/>
  <c r="D24"/>
  <c r="C23"/>
  <c r="E22"/>
  <c r="D22"/>
  <c r="D21"/>
  <c r="D23" s="1"/>
  <c r="C20"/>
  <c r="E19"/>
  <c r="D19"/>
  <c r="D18"/>
  <c r="D20" s="1"/>
  <c r="D17"/>
  <c r="C16"/>
  <c r="C30" s="1"/>
  <c r="D15"/>
  <c r="D12"/>
  <c r="E12" s="1"/>
  <c r="C14" l="1"/>
  <c r="C13" s="1"/>
  <c r="C35"/>
  <c r="D16"/>
  <c r="E18"/>
  <c r="E21"/>
  <c r="E23" s="1"/>
  <c r="E27"/>
  <c r="E29" s="1"/>
  <c r="D30" l="1"/>
  <c r="D14" s="1"/>
  <c r="D13" s="1"/>
  <c r="E20"/>
  <c r="E16"/>
  <c r="E30" l="1"/>
  <c r="E14" s="1"/>
  <c r="E13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<sst xmlns="http://schemas.openxmlformats.org/spreadsheetml/2006/main" count="55" uniqueCount="32">
  <si>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</si>
  <si>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 июля  2022 г.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</si>
  <si>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</si>
  <si>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</si>
  <si>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</si>
  <si>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</si>
  <si>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</si>
  <si>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2022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</si>
  <si>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</si>
  <si>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</si>
  <si>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</si>
  <si>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</si>
  <si>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</si>
  <si>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</si>
  <si>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</si>
  <si>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</si>
  <si>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</si>
  <si>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</si>
  <si>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</si>
  <si>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</si>
  <si>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</si>
  <si>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</si>
  <si>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</si>
  <si>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</si>
  <si>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</si>
  <si>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t>3.4. Вспомогательный и технический персонал</t>
  </si>
  <si>
    <t>2. Налоги и другие обязательные платежи в бюджет</t>
  </si>
  <si>
    <t>4. Текущий ремонт помещений и оборудования</t>
  </si>
  <si>
    <r>
      <t xml:space="preserve">3.3. Прочий педагогический персонал 
</t>
    </r>
    <r>
      <rPr>
        <b/>
        <i/>
        <sz val="11"/>
        <color theme="1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</si>
  <si>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1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</si>
  <si>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1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</si>
  <si>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1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</si>
</sst>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i/>
      <u/>
      <sz val="12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  <xf numFmtId="0" fontId="5" fillId="0" borderId="1" xfId="0" applyFont="1" applyBorder="1" applyAlignment="1">
      <alignment horizontal="center" wrapText="1"/>
    </xf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wrapText="1"/>
    </xf>
    <xf numFmtId="164" fontId="9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0" borderId="3" xfId="0" applyFont="1" applyBorder="1"/>
    <xf numFmtId="0" fontId="7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center" vertical="center"/>
    </xf>
    <xf numFmtId="164" fontId="9" fillId="3" borderId="3" xfId="0" applyNumberFormat="1" applyFont="1" applyFill="1" applyBorder="1"/>
    <xf numFmtId="164" fontId="9" fillId="3" borderId="3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5"/>
  <sheetViews>
    <sheetView tabSelected="1" workbookViewId="0">
      <selection activeCell="F5" sqref="F5"/>
    </sheetView>
  </sheetViews>
  <sheetFormatPr defaultRowHeight="15"/>
  <cols>
    <col min="1" max="1" width="23" customWidth="1"/>
    <col min="2" max="2" width="14.85546875" customWidth="1"/>
    <col min="3" max="3" width="14.7109375" customWidth="1"/>
    <col min="4" max="4" width="15.42578125" customWidth="1"/>
    <col min="5" max="5" width="10.5703125" customWidth="1"/>
  </cols>
  <sheetData>
    <row r="2" spans="1:5" ht="16.5" customHeight="1">
      <c r="A2" s="6" t="s">
        <v>0</v>
      </c>
      <c r="B2" s="6"/>
      <c r="C2" s="6"/>
      <c r="D2" s="6"/>
      <c r="E2" s="6"/>
    </row>
    <row r="3" spans="1:5" ht="15.75">
      <c r="A3" s="7" t="s">
        <v>1</v>
      </c>
      <c r="B3" s="7"/>
      <c r="C3" s="7"/>
      <c r="D3" s="7"/>
      <c r="E3" s="7"/>
    </row>
    <row r="4" spans="1:5" ht="15.75" hidden="1">
      <c r="A4" s="8"/>
      <c r="B4" s="2"/>
      <c r="C4" s="9"/>
      <c r="D4" s="9"/>
      <c r="E4" s="9"/>
    </row>
    <row r="5" spans="1:5" ht="33" customHeight="1">
      <c r="A5" s="10" t="s">
        <v>2</v>
      </c>
      <c r="B5" s="10"/>
      <c r="C5" s="10"/>
      <c r="D5" s="10"/>
      <c r="E5" s="10"/>
    </row>
    <row r="6" spans="1:5">
      <c r="A6" s="5" t="s">
        <v>3</v>
      </c>
      <c r="B6" s="5"/>
      <c r="C6" s="5"/>
      <c r="D6" s="5"/>
      <c r="E6" s="5"/>
    </row>
    <row r="7" spans="1:5" ht="2.25" customHeight="1">
      <c r="A7" s="4"/>
      <c r="B7" s="2"/>
      <c r="C7" s="3"/>
      <c r="D7" s="3"/>
      <c r="E7" s="3"/>
    </row>
    <row r="8" spans="1:5" ht="20.25">
      <c r="A8" s="13" t="s">
        <v>4</v>
      </c>
      <c r="B8" s="2"/>
      <c r="C8" s="3"/>
      <c r="D8" s="3"/>
      <c r="E8" s="3"/>
    </row>
    <row r="9" spans="1:5" ht="8.25" customHeight="1">
      <c r="A9" s="1"/>
      <c r="B9" s="2"/>
      <c r="C9" s="3"/>
      <c r="D9" s="3"/>
      <c r="E9" s="3"/>
    </row>
    <row r="10" spans="1:5" ht="16.5">
      <c r="A10" s="14" t="s">
        <v>5</v>
      </c>
      <c r="B10" s="14" t="s">
        <v>6</v>
      </c>
      <c r="C10" s="15" t="s">
        <v>7</v>
      </c>
      <c r="D10" s="15"/>
      <c r="E10" s="15"/>
    </row>
    <row r="11" spans="1:5" ht="16.5">
      <c r="A11" s="14"/>
      <c r="B11" s="14"/>
      <c r="C11" s="16" t="s">
        <v>8</v>
      </c>
      <c r="D11" s="16" t="s">
        <v>9</v>
      </c>
      <c r="E11" s="17" t="s">
        <v>10</v>
      </c>
    </row>
    <row r="12" spans="1:5" ht="49.5">
      <c r="A12" s="18" t="s">
        <v>11</v>
      </c>
      <c r="B12" s="19" t="s">
        <v>12</v>
      </c>
      <c r="C12" s="20">
        <v>261</v>
      </c>
      <c r="D12" s="20">
        <f>C12</f>
        <v>261</v>
      </c>
      <c r="E12" s="20">
        <f>D12</f>
        <v>261</v>
      </c>
    </row>
    <row r="13" spans="1:5" ht="33">
      <c r="A13" s="21" t="s">
        <v>13</v>
      </c>
      <c r="B13" s="19" t="s">
        <v>14</v>
      </c>
      <c r="C13" s="22">
        <f>(C14-C33)/C12</f>
        <v>833.45336996168589</v>
      </c>
      <c r="D13" s="22">
        <f t="shared" ref="D13:E13" si="0">(D14-D33)/D12</f>
        <v>417.65667931034483</v>
      </c>
      <c r="E13" s="22">
        <f t="shared" si="0"/>
        <v>417.65667931034483</v>
      </c>
    </row>
    <row r="14" spans="1:5" ht="33">
      <c r="A14" s="18" t="s">
        <v>15</v>
      </c>
      <c r="B14" s="19" t="s">
        <v>14</v>
      </c>
      <c r="C14" s="23">
        <f>C16+C30+C31+C34+C32+C33</f>
        <v>225531.32956000001</v>
      </c>
      <c r="D14" s="23">
        <f t="shared" ref="D14:E14" si="1">D16+D30+D31+D34+D32+D33</f>
        <v>109008.3933</v>
      </c>
      <c r="E14" s="23">
        <f t="shared" si="1"/>
        <v>109008.3933</v>
      </c>
    </row>
    <row r="15" spans="1:5" ht="16.5">
      <c r="A15" s="21" t="s">
        <v>16</v>
      </c>
      <c r="B15" s="24"/>
      <c r="C15" s="22">
        <v>0</v>
      </c>
      <c r="D15" s="22">
        <f t="shared" ref="D15:D32" si="2">C15</f>
        <v>0</v>
      </c>
      <c r="E15" s="22">
        <v>0</v>
      </c>
    </row>
    <row r="16" spans="1:5" ht="33">
      <c r="A16" s="18" t="s">
        <v>17</v>
      </c>
      <c r="B16" s="19" t="s">
        <v>14</v>
      </c>
      <c r="C16" s="23">
        <f>C18+C21+C24+C27</f>
        <v>181787</v>
      </c>
      <c r="D16" s="23">
        <f>D18+D21+D24+D27</f>
        <v>90893.5</v>
      </c>
      <c r="E16" s="23">
        <f t="shared" ref="E16" si="3">E18+E21+E24+E27</f>
        <v>90893.5</v>
      </c>
    </row>
    <row r="17" spans="1:5" ht="16.5">
      <c r="A17" s="21" t="s">
        <v>18</v>
      </c>
      <c r="B17" s="24"/>
      <c r="C17" s="22">
        <v>0</v>
      </c>
      <c r="D17" s="22">
        <f t="shared" si="2"/>
        <v>0</v>
      </c>
      <c r="E17" s="22">
        <v>0</v>
      </c>
    </row>
    <row r="18" spans="1:5" ht="33">
      <c r="A18" s="25" t="s">
        <v>19</v>
      </c>
      <c r="B18" s="26" t="s">
        <v>14</v>
      </c>
      <c r="C18" s="27">
        <v>11864</v>
      </c>
      <c r="D18" s="23">
        <f>C18/2</f>
        <v>5932</v>
      </c>
      <c r="E18" s="27">
        <f t="shared" ref="E18:E34" si="4">D18</f>
        <v>5932</v>
      </c>
    </row>
    <row r="19" spans="1:5" ht="16.5">
      <c r="A19" s="28" t="s">
        <v>20</v>
      </c>
      <c r="B19" s="29" t="s">
        <v>21</v>
      </c>
      <c r="C19" s="30">
        <v>5</v>
      </c>
      <c r="D19" s="22">
        <f t="shared" si="2"/>
        <v>5</v>
      </c>
      <c r="E19" s="31">
        <f t="shared" si="4"/>
        <v>5</v>
      </c>
    </row>
    <row r="20" spans="1:5" ht="33">
      <c r="A20" s="28" t="s">
        <v>22</v>
      </c>
      <c r="B20" s="26" t="s">
        <v>23</v>
      </c>
      <c r="C20" s="31">
        <f>C18/C19/12*1000+200</f>
        <v>197933.33333333334</v>
      </c>
      <c r="D20" s="31">
        <f>D18/D19/3*1000+200</f>
        <v>395666.66666666669</v>
      </c>
      <c r="E20" s="31">
        <f>E18*1000/12/E19</f>
        <v>98866.666666666657</v>
      </c>
    </row>
    <row r="21" spans="1:5" ht="33">
      <c r="A21" s="25" t="s">
        <v>24</v>
      </c>
      <c r="B21" s="26" t="s">
        <v>14</v>
      </c>
      <c r="C21" s="27">
        <v>142978</v>
      </c>
      <c r="D21" s="23">
        <f>C21/2</f>
        <v>71489</v>
      </c>
      <c r="E21" s="27">
        <f t="shared" si="4"/>
        <v>71489</v>
      </c>
    </row>
    <row r="22" spans="1:5" ht="16.5">
      <c r="A22" s="28" t="s">
        <v>20</v>
      </c>
      <c r="B22" s="29" t="s">
        <v>21</v>
      </c>
      <c r="C22" s="30">
        <v>41.7</v>
      </c>
      <c r="D22" s="22">
        <f t="shared" si="2"/>
        <v>41.7</v>
      </c>
      <c r="E22" s="31">
        <f t="shared" si="4"/>
        <v>41.7</v>
      </c>
    </row>
    <row r="23" spans="1:5" ht="38.25" customHeight="1">
      <c r="A23" s="21" t="s">
        <v>22</v>
      </c>
      <c r="B23" s="19" t="s">
        <v>23</v>
      </c>
      <c r="C23" s="31">
        <f>C21/12/C22*1000</f>
        <v>285727.41806554759</v>
      </c>
      <c r="D23" s="31">
        <f>D21/3/D22*1000</f>
        <v>571454.83613109519</v>
      </c>
      <c r="E23" s="31">
        <f t="shared" ref="E23" si="5">E21/12/E22*1000</f>
        <v>142863.7090327738</v>
      </c>
    </row>
    <row r="24" spans="1:5" ht="93.75" customHeight="1">
      <c r="A24" s="18" t="s">
        <v>28</v>
      </c>
      <c r="B24" s="19" t="s">
        <v>14</v>
      </c>
      <c r="C24" s="32">
        <v>11241</v>
      </c>
      <c r="D24" s="33">
        <f>C24/2</f>
        <v>5620.5</v>
      </c>
      <c r="E24" s="32">
        <f t="shared" si="4"/>
        <v>5620.5</v>
      </c>
    </row>
    <row r="25" spans="1:5" ht="16.5">
      <c r="A25" s="21" t="s">
        <v>20</v>
      </c>
      <c r="B25" s="34" t="s">
        <v>21</v>
      </c>
      <c r="C25" s="30">
        <v>6</v>
      </c>
      <c r="D25" s="22">
        <f t="shared" si="2"/>
        <v>6</v>
      </c>
      <c r="E25" s="31">
        <f t="shared" si="4"/>
        <v>6</v>
      </c>
    </row>
    <row r="26" spans="1:5" ht="33">
      <c r="A26" s="21" t="s">
        <v>22</v>
      </c>
      <c r="B26" s="19" t="s">
        <v>23</v>
      </c>
      <c r="C26" s="31">
        <f>C24/C25/12*1000</f>
        <v>156125</v>
      </c>
      <c r="D26" s="22">
        <f t="shared" si="2"/>
        <v>156125</v>
      </c>
      <c r="E26" s="31">
        <f t="shared" ref="E26" si="6">E24/E25/12*1000</f>
        <v>78062.5</v>
      </c>
    </row>
    <row r="27" spans="1:5" ht="33">
      <c r="A27" s="18" t="s">
        <v>25</v>
      </c>
      <c r="B27" s="19" t="s">
        <v>14</v>
      </c>
      <c r="C27" s="27">
        <v>15704</v>
      </c>
      <c r="D27" s="23">
        <f>C27/2</f>
        <v>7852</v>
      </c>
      <c r="E27" s="27">
        <f t="shared" si="4"/>
        <v>7852</v>
      </c>
    </row>
    <row r="28" spans="1:5" ht="16.5">
      <c r="A28" s="21" t="s">
        <v>20</v>
      </c>
      <c r="B28" s="34" t="s">
        <v>21</v>
      </c>
      <c r="C28" s="30">
        <v>19.5</v>
      </c>
      <c r="D28" s="22">
        <f t="shared" si="2"/>
        <v>19.5</v>
      </c>
      <c r="E28" s="31">
        <f t="shared" si="4"/>
        <v>19.5</v>
      </c>
    </row>
    <row r="29" spans="1:5" ht="33">
      <c r="A29" s="21" t="s">
        <v>22</v>
      </c>
      <c r="B29" s="19" t="s">
        <v>23</v>
      </c>
      <c r="C29" s="31">
        <f>C27/12/C28*1000</f>
        <v>67111.111111111109</v>
      </c>
      <c r="D29" s="31">
        <f>D27/3/D28*1000</f>
        <v>134222.22222222222</v>
      </c>
      <c r="E29" s="31">
        <f t="shared" ref="E29" si="7">E27/12/E28*1000</f>
        <v>33555.555555555555</v>
      </c>
    </row>
    <row r="30" spans="1:5" ht="49.5">
      <c r="A30" s="18" t="s">
        <v>26</v>
      </c>
      <c r="B30" s="19" t="s">
        <v>14</v>
      </c>
      <c r="C30" s="23">
        <f>C16*11.188%</f>
        <v>20338.329560000002</v>
      </c>
      <c r="D30" s="23">
        <f t="shared" ref="D30:E30" si="8">D16*11.18%</f>
        <v>10161.8933</v>
      </c>
      <c r="E30" s="23">
        <f t="shared" si="8"/>
        <v>10161.8933</v>
      </c>
    </row>
    <row r="31" spans="1:5" ht="89.25" customHeight="1">
      <c r="A31" s="18" t="s">
        <v>29</v>
      </c>
      <c r="B31" s="19" t="s">
        <v>14</v>
      </c>
      <c r="C31" s="23">
        <v>6567</v>
      </c>
      <c r="D31" s="23">
        <f>C31/2</f>
        <v>3283.5</v>
      </c>
      <c r="E31" s="27">
        <f t="shared" si="4"/>
        <v>3283.5</v>
      </c>
    </row>
    <row r="32" spans="1:5" ht="51" customHeight="1">
      <c r="A32" s="18" t="s">
        <v>27</v>
      </c>
      <c r="B32" s="19" t="s">
        <v>14</v>
      </c>
      <c r="C32" s="23">
        <v>500</v>
      </c>
      <c r="D32" s="22">
        <f t="shared" si="2"/>
        <v>500</v>
      </c>
      <c r="E32" s="27">
        <f t="shared" si="4"/>
        <v>500</v>
      </c>
    </row>
    <row r="33" spans="1:5" ht="75.75" customHeight="1">
      <c r="A33" s="18" t="s">
        <v>30</v>
      </c>
      <c r="B33" s="19" t="s">
        <v>14</v>
      </c>
      <c r="C33" s="35">
        <v>8000</v>
      </c>
      <c r="D33" s="23"/>
      <c r="E33" s="27"/>
    </row>
    <row r="34" spans="1:5" ht="93" customHeight="1">
      <c r="A34" s="18" t="s">
        <v>31</v>
      </c>
      <c r="B34" s="19" t="s">
        <v>14</v>
      </c>
      <c r="C34" s="35">
        <v>8339</v>
      </c>
      <c r="D34" s="23">
        <f>C34/2</f>
        <v>4169.5</v>
      </c>
      <c r="E34" s="27">
        <f t="shared" si="4"/>
        <v>4169.5</v>
      </c>
    </row>
    <row r="35" spans="1:5" ht="16.5">
      <c r="A35" s="36"/>
      <c r="B35" s="11"/>
      <c r="C35" s="12">
        <f>C34+C33+C32+C31+C30+C16</f>
        <v>225531.32955999998</v>
      </c>
      <c r="D35" s="12"/>
      <c r="E35" s="12"/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2022-08-10T05:51:31Z</dcterms:modified>
</cp:coreProperties>
</file>