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120" windowWidth="19200" windowHeight="10875" tabRatio="741" activeTab="1"/>
  </bookViews>
  <sheets>
    <sheet name="СВОД 2021 ГОД" sheetId="25" r:id="rId1"/>
    <sheet name="Макинская СШ" sheetId="7" r:id="rId2"/>
  </sheets>
  <definedNames>
    <definedName name="_xlnm.Print_Area" localSheetId="0">'СВОД 2021 ГОД'!$A$1:$E$33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2" i="25"/>
  <c r="C33" l="1"/>
  <c r="D33" i="7" l="1"/>
  <c r="D30"/>
  <c r="D26"/>
  <c r="D23"/>
  <c r="D20"/>
  <c r="D17"/>
  <c r="D15" l="1"/>
  <c r="D29" s="1"/>
  <c r="D13"/>
  <c r="E31" l="1"/>
  <c r="C15" l="1"/>
  <c r="C13" l="1"/>
  <c r="C14" i="25" l="1"/>
  <c r="C16"/>
  <c r="C18"/>
  <c r="C23"/>
  <c r="C24"/>
  <c r="C26"/>
  <c r="C27"/>
  <c r="C31"/>
  <c r="C11"/>
  <c r="C25" l="1"/>
  <c r="D25" s="1"/>
  <c r="E25" s="1"/>
  <c r="C28"/>
  <c r="D28" s="1"/>
  <c r="E28" s="1"/>
  <c r="C17" l="1"/>
  <c r="C19" s="1"/>
  <c r="D19" s="1"/>
  <c r="E19" s="1"/>
  <c r="D14" i="7"/>
  <c r="D16"/>
  <c r="E17"/>
  <c r="D18"/>
  <c r="D21"/>
  <c r="E21" s="1"/>
  <c r="E23"/>
  <c r="D24"/>
  <c r="E24" s="1"/>
  <c r="E26"/>
  <c r="D27"/>
  <c r="E27" s="1"/>
  <c r="E30"/>
  <c r="E33"/>
  <c r="D11"/>
  <c r="E11" l="1"/>
  <c r="D12"/>
  <c r="D11" i="25"/>
  <c r="C12" i="7"/>
  <c r="E11" i="25" l="1"/>
  <c r="E19" i="7" l="1"/>
  <c r="D32" i="25" l="1"/>
  <c r="E17"/>
  <c r="D17"/>
  <c r="D31"/>
  <c r="D26"/>
  <c r="E26"/>
  <c r="D23"/>
  <c r="E23"/>
  <c r="D27"/>
  <c r="E27"/>
  <c r="D24"/>
  <c r="E24"/>
  <c r="D18"/>
  <c r="D16"/>
  <c r="D14"/>
  <c r="C21"/>
  <c r="C28" i="7"/>
  <c r="D28" s="1"/>
  <c r="C25"/>
  <c r="D25" s="1"/>
  <c r="E20"/>
  <c r="E15" s="1"/>
  <c r="E29" l="1"/>
  <c r="E13" s="1"/>
  <c r="E12" s="1"/>
  <c r="E14" i="25"/>
  <c r="E16"/>
  <c r="E18"/>
  <c r="E31"/>
  <c r="E32"/>
  <c r="C19" i="7"/>
  <c r="D19" s="1"/>
  <c r="E22"/>
  <c r="C22"/>
  <c r="D22" s="1"/>
  <c r="E25"/>
  <c r="E28"/>
  <c r="D30" i="25" l="1"/>
  <c r="D21"/>
  <c r="E21"/>
  <c r="C20"/>
  <c r="C22" s="1"/>
  <c r="D22" s="1"/>
  <c r="E22" s="1"/>
  <c r="C15" l="1"/>
  <c r="E30"/>
  <c r="D20"/>
  <c r="E20"/>
  <c r="C29" l="1"/>
  <c r="D29"/>
  <c r="E15"/>
  <c r="D15"/>
  <c r="E29" l="1"/>
  <c r="D33" l="1"/>
  <c r="E33"/>
  <c r="C13"/>
  <c r="C12" s="1"/>
  <c r="D13" l="1"/>
  <c r="D12" s="1"/>
  <c r="E13" l="1"/>
  <c r="E12" s="1"/>
</calcChain>
</file>

<file path=xl/sharedStrings.xml><?xml version="1.0" encoding="utf-8"?>
<sst xmlns="http://schemas.openxmlformats.org/spreadsheetml/2006/main" count="110" uniqueCount="36">
  <si>
    <t>в том числе:</t>
  </si>
  <si>
    <t>из них:</t>
  </si>
  <si>
    <t>тыс. тенге</t>
  </si>
  <si>
    <t>единиц</t>
  </si>
  <si>
    <t>штатная численность</t>
  </si>
  <si>
    <t>2. Налоги и другие обязательные платежи в бюджет</t>
  </si>
  <si>
    <r>
      <t xml:space="preserve">3. Коммунальные расходы 
</t>
    </r>
    <r>
      <rPr>
        <i/>
        <sz val="12"/>
        <color theme="1"/>
        <rFont val="Arial Narrow"/>
        <family val="2"/>
        <charset val="204"/>
      </rPr>
      <t>(свет, вода, отопление, связь,интернет, ареднда помещений и др.)</t>
    </r>
  </si>
  <si>
    <t>4. Текущий ремонт помещений и оборудования</t>
  </si>
  <si>
    <r>
      <t xml:space="preserve">5. Капитальные расходы 
</t>
    </r>
    <r>
      <rPr>
        <i/>
        <sz val="12"/>
        <color theme="1"/>
        <rFont val="Arial Narrow"/>
        <family val="2"/>
        <charset val="204"/>
      </rPr>
      <t>(капительный ремонт, приобретение основных средств)</t>
    </r>
  </si>
  <si>
    <r>
      <t xml:space="preserve">6. Прочие расходы 
</t>
    </r>
    <r>
      <rPr>
        <i/>
        <sz val="12"/>
        <color theme="1"/>
        <rFont val="Arial Narrow"/>
        <family val="2"/>
        <charset val="204"/>
      </rPr>
      <t>(приобретение литературы, канцелярских и хозяйственных товаров и др.)</t>
    </r>
  </si>
  <si>
    <t>чел.</t>
  </si>
  <si>
    <t>2. Всего расходы, тыс.тенге</t>
  </si>
  <si>
    <t>3. Фонд заработной платы</t>
  </si>
  <si>
    <t>3.1. Адмиистративный персонал</t>
  </si>
  <si>
    <t>факт</t>
  </si>
  <si>
    <t>Основные показатели финансовой деятельности организации образования</t>
  </si>
  <si>
    <t>(наименование организации образования)</t>
  </si>
  <si>
    <t>Периодичность: ежеквартально</t>
  </si>
  <si>
    <t>ед. изм.</t>
  </si>
  <si>
    <t>годовой план</t>
  </si>
  <si>
    <t>план на период</t>
  </si>
  <si>
    <t>1. Среднегодовой контингент обучающиеся</t>
  </si>
  <si>
    <t>3.2. Основной пересонал - учителя</t>
  </si>
  <si>
    <t>3.4. Вспомогательный и технический персонал</t>
  </si>
  <si>
    <t>средний расход на 1-го обучающегося</t>
  </si>
  <si>
    <t>среднемесячная заработная плата 1 ед.</t>
  </si>
  <si>
    <t>тенге</t>
  </si>
  <si>
    <t xml:space="preserve">Среднее образование </t>
  </si>
  <si>
    <t>3.1. Административный персонал</t>
  </si>
  <si>
    <t>3.2. Основной персонал - учителя</t>
  </si>
  <si>
    <r>
      <t xml:space="preserve">3.3. Прочий педагогический персонал 
</t>
    </r>
    <r>
      <rPr>
        <b/>
        <i/>
        <sz val="14"/>
        <color theme="1"/>
        <rFont val="Arial Narrow"/>
        <family val="2"/>
        <charset val="204"/>
      </rPr>
      <t>(педагог-психолог, социальный педагог, вожатый и др.)</t>
    </r>
  </si>
  <si>
    <t>2021 год</t>
  </si>
  <si>
    <t>по состоянию на "1 "апреля 2021 г.</t>
  </si>
  <si>
    <t>КГУ «Общеобразовательная школа села Макинка отдела образования по району Биржан сал управления образования Акмолинской области»;</t>
  </si>
  <si>
    <t>(ГУ "Отдел образования по району Биржан сал управления образования Акмолинской области")</t>
  </si>
  <si>
    <t>СВОД за 1 квартал 2021 года</t>
  </si>
</sst>
</file>

<file path=xl/styles.xml><?xml version="1.0" encoding="utf-8"?>
<styleSheet xmlns="http://schemas.openxmlformats.org/spreadsheetml/2006/main">
  <numFmts count="3">
    <numFmt numFmtId="164" formatCode="_-* #,##0.00_-;\-* #,##0.00_-;_-* &quot;-&quot;??_-;_-@_-"/>
    <numFmt numFmtId="165" formatCode="0.0"/>
    <numFmt numFmtId="166" formatCode="_-* #,##0_-;\-* #,##0_-;_-* &quot;-&quot;??_-;_-@_-"/>
  </numFmts>
  <fonts count="10"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  <charset val="204"/>
    </font>
    <font>
      <sz val="16"/>
      <color theme="1"/>
      <name val="Arial Narrow"/>
      <family val="2"/>
      <charset val="204"/>
    </font>
    <font>
      <i/>
      <sz val="14"/>
      <color theme="1"/>
      <name val="Arial Narrow"/>
      <family val="2"/>
      <charset val="204"/>
    </font>
    <font>
      <i/>
      <sz val="12"/>
      <color theme="1"/>
      <name val="Arial Narrow"/>
      <family val="2"/>
      <charset val="204"/>
    </font>
    <font>
      <i/>
      <sz val="10"/>
      <color theme="1"/>
      <name val="Arial Narrow"/>
      <family val="2"/>
      <charset val="204"/>
    </font>
    <font>
      <i/>
      <u/>
      <sz val="14"/>
      <color theme="1"/>
      <name val="Arial Narrow"/>
      <family val="2"/>
      <charset val="204"/>
    </font>
    <font>
      <b/>
      <i/>
      <sz val="14"/>
      <color theme="1"/>
      <name val="Arial Narrow"/>
      <family val="2"/>
      <charset val="204"/>
    </font>
    <font>
      <b/>
      <i/>
      <sz val="10"/>
      <color theme="1"/>
      <name val="Arial Narrow"/>
      <family val="2"/>
      <charset val="204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4" fontId="9" fillId="0" borderId="0" applyFont="0" applyFill="0" applyBorder="0" applyAlignment="0" applyProtection="0"/>
  </cellStyleXfs>
  <cellXfs count="46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 applyAlignment="1">
      <alignment horizontal="center" vertical="top"/>
    </xf>
    <xf numFmtId="0" fontId="1" fillId="0" borderId="2" xfId="0" applyFont="1" applyBorder="1"/>
    <xf numFmtId="0" fontId="5" fillId="0" borderId="2" xfId="0" applyFont="1" applyBorder="1" applyAlignment="1">
      <alignment horizontal="center" vertical="center" wrapText="1"/>
    </xf>
    <xf numFmtId="0" fontId="4" fillId="0" borderId="2" xfId="0" applyFont="1" applyBorder="1"/>
    <xf numFmtId="0" fontId="5" fillId="0" borderId="2" xfId="0" applyFont="1" applyBorder="1"/>
    <xf numFmtId="0" fontId="3" fillId="0" borderId="2" xfId="0" applyFont="1" applyBorder="1"/>
    <xf numFmtId="0" fontId="5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wrapText="1"/>
    </xf>
    <xf numFmtId="0" fontId="6" fillId="0" borderId="0" xfId="0" applyFont="1"/>
    <xf numFmtId="165" fontId="2" fillId="0" borderId="0" xfId="0" applyNumberFormat="1" applyFont="1"/>
    <xf numFmtId="165" fontId="2" fillId="0" borderId="2" xfId="0" applyNumberFormat="1" applyFont="1" applyBorder="1" applyAlignment="1">
      <alignment horizontal="center"/>
    </xf>
    <xf numFmtId="0" fontId="1" fillId="2" borderId="2" xfId="0" applyFont="1" applyFill="1" applyBorder="1"/>
    <xf numFmtId="0" fontId="5" fillId="2" borderId="2" xfId="0" applyFont="1" applyFill="1" applyBorder="1" applyAlignment="1">
      <alignment horizontal="center" vertical="center" wrapText="1"/>
    </xf>
    <xf numFmtId="0" fontId="2" fillId="2" borderId="0" xfId="0" applyFont="1" applyFill="1"/>
    <xf numFmtId="0" fontId="3" fillId="2" borderId="2" xfId="0" applyFont="1" applyFill="1" applyBorder="1"/>
    <xf numFmtId="0" fontId="5" fillId="2" borderId="2" xfId="0" applyFont="1" applyFill="1" applyBorder="1" applyAlignment="1">
      <alignment horizontal="center" vertical="center"/>
    </xf>
    <xf numFmtId="165" fontId="1" fillId="0" borderId="2" xfId="0" applyNumberFormat="1" applyFont="1" applyBorder="1" applyAlignment="1">
      <alignment horizontal="center" vertical="center" wrapText="1"/>
    </xf>
    <xf numFmtId="165" fontId="2" fillId="2" borderId="2" xfId="0" applyNumberFormat="1" applyFont="1" applyFill="1" applyBorder="1" applyAlignment="1">
      <alignment horizontal="center"/>
    </xf>
    <xf numFmtId="1" fontId="2" fillId="0" borderId="0" xfId="0" applyNumberFormat="1" applyFont="1"/>
    <xf numFmtId="1" fontId="1" fillId="0" borderId="2" xfId="0" applyNumberFormat="1" applyFont="1" applyBorder="1" applyAlignment="1">
      <alignment horizontal="center" vertical="center" wrapText="1"/>
    </xf>
    <xf numFmtId="1" fontId="1" fillId="0" borderId="2" xfId="0" applyNumberFormat="1" applyFont="1" applyBorder="1" applyAlignment="1">
      <alignment horizontal="center" vertical="center"/>
    </xf>
    <xf numFmtId="1" fontId="2" fillId="0" borderId="2" xfId="0" applyNumberFormat="1" applyFont="1" applyBorder="1" applyAlignment="1">
      <alignment horizontal="center"/>
    </xf>
    <xf numFmtId="165" fontId="1" fillId="0" borderId="2" xfId="0" applyNumberFormat="1" applyFont="1" applyBorder="1" applyAlignment="1">
      <alignment horizontal="center" vertical="center"/>
    </xf>
    <xf numFmtId="165" fontId="2" fillId="2" borderId="2" xfId="0" applyNumberFormat="1" applyFont="1" applyFill="1" applyBorder="1"/>
    <xf numFmtId="165" fontId="2" fillId="3" borderId="2" xfId="0" applyNumberFormat="1" applyFont="1" applyFill="1" applyBorder="1" applyAlignment="1">
      <alignment horizontal="center"/>
    </xf>
    <xf numFmtId="1" fontId="1" fillId="0" borderId="2" xfId="0" applyNumberFormat="1" applyFont="1" applyBorder="1" applyAlignment="1">
      <alignment horizontal="center"/>
    </xf>
    <xf numFmtId="165" fontId="1" fillId="0" borderId="2" xfId="0" applyNumberFormat="1" applyFont="1" applyBorder="1" applyAlignment="1">
      <alignment horizontal="center"/>
    </xf>
    <xf numFmtId="1" fontId="1" fillId="3" borderId="2" xfId="0" applyNumberFormat="1" applyFont="1" applyFill="1" applyBorder="1" applyAlignment="1">
      <alignment horizontal="center"/>
    </xf>
    <xf numFmtId="0" fontId="8" fillId="0" borderId="2" xfId="0" applyFont="1" applyBorder="1" applyAlignment="1">
      <alignment horizontal="center" vertical="center" wrapText="1"/>
    </xf>
    <xf numFmtId="2" fontId="2" fillId="3" borderId="2" xfId="0" applyNumberFormat="1" applyFont="1" applyFill="1" applyBorder="1" applyAlignment="1">
      <alignment horizontal="center"/>
    </xf>
    <xf numFmtId="165" fontId="1" fillId="2" borderId="2" xfId="0" applyNumberFormat="1" applyFont="1" applyFill="1" applyBorder="1" applyAlignment="1">
      <alignment horizontal="center"/>
    </xf>
    <xf numFmtId="166" fontId="1" fillId="0" borderId="2" xfId="1" applyNumberFormat="1" applyFont="1" applyBorder="1" applyAlignment="1">
      <alignment horizontal="center"/>
    </xf>
    <xf numFmtId="165" fontId="1" fillId="3" borderId="2" xfId="0" applyNumberFormat="1" applyFont="1" applyFill="1" applyBorder="1" applyAlignment="1">
      <alignment horizontal="center"/>
    </xf>
    <xf numFmtId="166" fontId="1" fillId="4" borderId="2" xfId="1" applyNumberFormat="1" applyFont="1" applyFill="1" applyBorder="1" applyAlignment="1">
      <alignment horizontal="center"/>
    </xf>
    <xf numFmtId="1" fontId="1" fillId="4" borderId="2" xfId="0" applyNumberFormat="1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1" fontId="1" fillId="0" borderId="2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F33"/>
  <sheetViews>
    <sheetView workbookViewId="0">
      <selection activeCell="A7" sqref="A7"/>
    </sheetView>
  </sheetViews>
  <sheetFormatPr defaultColWidth="9.140625" defaultRowHeight="20.25"/>
  <cols>
    <col min="1" max="1" width="67.85546875" style="2" customWidth="1"/>
    <col min="2" max="2" width="9.140625" style="3"/>
    <col min="3" max="3" width="15.42578125" style="22" customWidth="1"/>
    <col min="4" max="4" width="16" style="22" customWidth="1"/>
    <col min="5" max="5" width="14.42578125" style="22" customWidth="1"/>
    <col min="6" max="7" width="12" style="2" customWidth="1"/>
    <col min="8" max="16384" width="9.140625" style="2"/>
  </cols>
  <sheetData>
    <row r="1" spans="1:5">
      <c r="A1" s="39" t="s">
        <v>15</v>
      </c>
      <c r="B1" s="39"/>
      <c r="C1" s="39"/>
      <c r="D1" s="39"/>
      <c r="E1" s="39"/>
    </row>
    <row r="2" spans="1:5">
      <c r="A2" s="39" t="s">
        <v>32</v>
      </c>
      <c r="B2" s="39"/>
      <c r="C2" s="39"/>
      <c r="D2" s="39"/>
      <c r="E2" s="39"/>
    </row>
    <row r="3" spans="1:5">
      <c r="A3" s="1"/>
    </row>
    <row r="4" spans="1:5">
      <c r="A4" s="40" t="s">
        <v>35</v>
      </c>
      <c r="B4" s="40"/>
      <c r="C4" s="40"/>
      <c r="D4" s="40"/>
      <c r="E4" s="40"/>
    </row>
    <row r="5" spans="1:5" ht="15.75" customHeight="1">
      <c r="A5" s="41" t="s">
        <v>34</v>
      </c>
      <c r="B5" s="41"/>
      <c r="C5" s="41"/>
      <c r="D5" s="41"/>
      <c r="E5" s="41"/>
    </row>
    <row r="6" spans="1:5">
      <c r="A6" s="4"/>
    </row>
    <row r="7" spans="1:5">
      <c r="A7" s="12" t="s">
        <v>17</v>
      </c>
    </row>
    <row r="8" spans="1:5">
      <c r="A8" s="1"/>
    </row>
    <row r="9" spans="1:5">
      <c r="A9" s="42" t="s">
        <v>27</v>
      </c>
      <c r="B9" s="43" t="s">
        <v>18</v>
      </c>
      <c r="C9" s="44" t="s">
        <v>31</v>
      </c>
      <c r="D9" s="44"/>
      <c r="E9" s="44"/>
    </row>
    <row r="10" spans="1:5" ht="40.5">
      <c r="A10" s="42"/>
      <c r="B10" s="43"/>
      <c r="C10" s="23" t="s">
        <v>19</v>
      </c>
      <c r="D10" s="23" t="s">
        <v>20</v>
      </c>
      <c r="E10" s="24" t="s">
        <v>14</v>
      </c>
    </row>
    <row r="11" spans="1:5">
      <c r="A11" s="5" t="s">
        <v>21</v>
      </c>
      <c r="B11" s="6" t="s">
        <v>10</v>
      </c>
      <c r="C11" s="31" t="e">
        <f>#REF!+#REF!+'Макинская СШ'!C11+#REF!+#REF!+#REF!+#REF!+#REF!+#REF!+#REF!+#REF!+#REF!+#REF!+#REF!+#REF!+#REF!+#REF!+#REF!+#REF!+#REF!+#REF!+#REF!+#REF!+#REF!+#REF!+#REF!+#REF!</f>
        <v>#REF!</v>
      </c>
      <c r="D11" s="31" t="e">
        <f>#REF!+#REF!+'Макинская СШ'!D11+#REF!+#REF!+#REF!+#REF!+#REF!+#REF!+#REF!+#REF!+#REF!+#REF!+#REF!+#REF!+#REF!+#REF!+#REF!+#REF!+#REF!+#REF!+#REF!+#REF!+#REF!+#REF!+#REF!+#REF!</f>
        <v>#REF!</v>
      </c>
      <c r="E11" s="31" t="e">
        <f>#REF!+#REF!+'Макинская СШ'!E11+#REF!+#REF!+#REF!+#REF!+#REF!+#REF!+#REF!+#REF!+#REF!+#REF!+#REF!+#REF!+#REF!+#REF!+#REF!+#REF!+#REF!+#REF!+#REF!+#REF!+#REF!+#REF!+#REF!+#REF!</f>
        <v>#REF!</v>
      </c>
    </row>
    <row r="12" spans="1:5" ht="25.5">
      <c r="A12" s="9" t="s">
        <v>24</v>
      </c>
      <c r="B12" s="6" t="s">
        <v>2</v>
      </c>
      <c r="C12" s="14" t="e">
        <f t="shared" ref="C12:E12" si="0">(C13-C32)/C11</f>
        <v>#REF!</v>
      </c>
      <c r="D12" s="14" t="e">
        <f t="shared" si="0"/>
        <v>#REF!</v>
      </c>
      <c r="E12" s="14" t="e">
        <f t="shared" si="0"/>
        <v>#REF!</v>
      </c>
    </row>
    <row r="13" spans="1:5" ht="25.5">
      <c r="A13" s="5" t="s">
        <v>11</v>
      </c>
      <c r="B13" s="6" t="s">
        <v>2</v>
      </c>
      <c r="C13" s="35" t="e">
        <f>#REF!+#REF!+'Макинская СШ'!C13+#REF!+#REF!+#REF!+#REF!+#REF!+#REF!+#REF!+#REF!+#REF!+#REF!+#REF!+#REF!+#REF!+#REF!+#REF!+#REF!+#REF!+#REF!+#REF!+#REF!+#REF!+#REF!+#REF!+#REF!</f>
        <v>#REF!</v>
      </c>
      <c r="D13" s="35" t="e">
        <f>#REF!+#REF!+'Макинская СШ'!D13+#REF!+#REF!+#REF!+#REF!+#REF!+#REF!+#REF!+#REF!+#REF!+#REF!+#REF!+#REF!+#REF!+#REF!+#REF!+#REF!+#REF!+#REF!+#REF!+#REF!+#REF!+#REF!+#REF!+#REF!</f>
        <v>#REF!</v>
      </c>
      <c r="E13" s="35" t="e">
        <f>#REF!+#REF!+'Макинская СШ'!E13+#REF!+#REF!+#REF!+#REF!+#REF!+#REF!+#REF!+#REF!+#REF!+#REF!+#REF!+#REF!+#REF!+#REF!+#REF!+#REF!+#REF!+#REF!+#REF!+#REF!+#REF!+#REF!+#REF!+#REF!</f>
        <v>#REF!</v>
      </c>
    </row>
    <row r="14" spans="1:5">
      <c r="A14" s="7" t="s">
        <v>0</v>
      </c>
      <c r="B14" s="8"/>
      <c r="C14" s="25" t="e">
        <f>#REF!+#REF!+'Макинская СШ'!C14+#REF!+#REF!+#REF!+#REF!+#REF!+#REF!+#REF!+#REF!+#REF!+#REF!+#REF!+#REF!+#REF!+#REF!+#REF!+#REF!+#REF!+#REF!+#REF!+#REF!+#REF!+#REF!+#REF!+#REF!</f>
        <v>#REF!</v>
      </c>
      <c r="D14" s="25" t="e">
        <f>#REF!+#REF!+'Макинская СШ'!D14+#REF!+#REF!+#REF!+#REF!+#REF!+#REF!+#REF!+#REF!+#REF!+#REF!+#REF!+#REF!+#REF!+#REF!+#REF!+#REF!+#REF!+#REF!+#REF!+#REF!+#REF!+#REF!+#REF!+#REF!</f>
        <v>#REF!</v>
      </c>
      <c r="E14" s="25" t="e">
        <f>#REF!+#REF!+'Макинская СШ'!E14+#REF!+#REF!+#REF!+#REF!+#REF!+#REF!+#REF!+#REF!+#REF!+#REF!+#REF!+#REF!+#REF!+#REF!+#REF!+#REF!+#REF!+#REF!+#REF!+#REF!+#REF!+#REF!+#REF!+#REF!</f>
        <v>#REF!</v>
      </c>
    </row>
    <row r="15" spans="1:5" ht="25.5">
      <c r="A15" s="5" t="s">
        <v>12</v>
      </c>
      <c r="B15" s="6" t="s">
        <v>2</v>
      </c>
      <c r="C15" s="37" t="e">
        <f>#REF!+#REF!+#REF!+'Макинская СШ'!C15+#REF!+#REF!+#REF!+#REF!+#REF!+#REF!+#REF!+#REF!+#REF!+#REF!+#REF!+#REF!+#REF!+#REF!+#REF!+#REF!+#REF!+#REF!+#REF!+#REF!+#REF!+#REF!+#REF!</f>
        <v>#REF!</v>
      </c>
      <c r="D15" s="37" t="e">
        <f>#REF!+#REF!+'Макинская СШ'!D15+#REF!+#REF!+#REF!+#REF!+#REF!+#REF!+#REF!+#REF!+#REF!+#REF!+#REF!+#REF!+#REF!+#REF!+#REF!+#REF!+#REF!+#REF!+#REF!+#REF!+#REF!+#REF!+#REF!+#REF!</f>
        <v>#REF!</v>
      </c>
      <c r="E15" s="37" t="e">
        <f>#REF!+#REF!+'Макинская СШ'!E15+#REF!+#REF!+#REF!+#REF!+#REF!+#REF!+#REF!+#REF!+#REF!+#REF!+#REF!+#REF!+#REF!+#REF!+#REF!+#REF!+#REF!+#REF!+#REF!+#REF!+#REF!+#REF!+#REF!+#REF!</f>
        <v>#REF!</v>
      </c>
    </row>
    <row r="16" spans="1:5">
      <c r="A16" s="7" t="s">
        <v>1</v>
      </c>
      <c r="B16" s="8"/>
      <c r="C16" s="25" t="e">
        <f>#REF!+#REF!+'Макинская СШ'!C16+#REF!+#REF!+#REF!+#REF!+#REF!+#REF!+#REF!+#REF!+#REF!+#REF!+#REF!+#REF!+#REF!+#REF!+#REF!+#REF!+#REF!+#REF!+#REF!+#REF!+#REF!+#REF!+#REF!+#REF!</f>
        <v>#REF!</v>
      </c>
      <c r="D16" s="25" t="e">
        <f>#REF!+#REF!+'Макинская СШ'!D16+#REF!+#REF!+#REF!+#REF!+#REF!+#REF!+#REF!+#REF!+#REF!+#REF!+#REF!+#REF!+#REF!+#REF!+#REF!+#REF!+#REF!+#REF!+#REF!+#REF!+#REF!+#REF!+#REF!+#REF!</f>
        <v>#REF!</v>
      </c>
      <c r="E16" s="25" t="e">
        <f>#REF!+#REF!+'Макинская СШ'!E16+#REF!+#REF!+#REF!+#REF!+#REF!+#REF!+#REF!+#REF!+#REF!+#REF!+#REF!+#REF!+#REF!+#REF!+#REF!+#REF!+#REF!+#REF!+#REF!+#REF!+#REF!+#REF!+#REF!+#REF!</f>
        <v>#REF!</v>
      </c>
    </row>
    <row r="17" spans="1:6" ht="25.5">
      <c r="A17" s="5" t="s">
        <v>13</v>
      </c>
      <c r="B17" s="32" t="s">
        <v>2</v>
      </c>
      <c r="C17" s="29" t="e">
        <f>#REF!+#REF!+'Макинская СШ'!C17+#REF!+#REF!+#REF!+#REF!+#REF!+#REF!+#REF!+#REF!+#REF!+#REF!+#REF!+#REF!+#REF!+#REF!+#REF!+#REF!+#REF!+#REF!+#REF!+#REF!+#REF!+#REF!+#REF!+#REF!</f>
        <v>#REF!</v>
      </c>
      <c r="D17" s="29" t="e">
        <f>#REF!+#REF!+'Макинская СШ'!D17+#REF!+#REF!+#REF!+#REF!+#REF!+#REF!+#REF!+#REF!+#REF!+#REF!+#REF!+#REF!+#REF!+#REF!+#REF!+#REF!+#REF!+#REF!+#REF!+#REF!+#REF!+#REF!+#REF!+#REF!</f>
        <v>#REF!</v>
      </c>
      <c r="E17" s="29" t="e">
        <f>#REF!+#REF!+'Макинская СШ'!E17+#REF!+#REF!+#REF!+#REF!+#REF!+#REF!+#REF!+#REF!+#REF!+#REF!+#REF!+#REF!+#REF!+#REF!+#REF!+#REF!+#REF!+#REF!+#REF!+#REF!+#REF!+#REF!+#REF!+#REF!</f>
        <v>#REF!</v>
      </c>
    </row>
    <row r="18" spans="1:6">
      <c r="A18" s="9" t="s">
        <v>4</v>
      </c>
      <c r="B18" s="10" t="s">
        <v>3</v>
      </c>
      <c r="C18" s="28" t="e">
        <f>#REF!+#REF!+'Макинская СШ'!C18+#REF!+#REF!+#REF!+#REF!+#REF!+#REF!+#REF!+#REF!+#REF!+#REF!+#REF!+#REF!+#REF!+#REF!+#REF!+#REF!+#REF!+#REF!+#REF!+#REF!+#REF!+#REF!+#REF!+#REF!</f>
        <v>#REF!</v>
      </c>
      <c r="D18" s="28" t="e">
        <f>#REF!+#REF!+'Макинская СШ'!D18+#REF!+#REF!+#REF!+#REF!+#REF!+#REF!+#REF!+#REF!+#REF!+#REF!+#REF!+#REF!+#REF!+#REF!+#REF!+#REF!+#REF!+#REF!+#REF!+#REF!+#REF!+#REF!+#REF!+#REF!</f>
        <v>#REF!</v>
      </c>
      <c r="E18" s="28" t="e">
        <f>#REF!+#REF!+'Макинская СШ'!E18+#REF!+#REF!+#REF!+#REF!+#REF!+#REF!+#REF!+#REF!+#REF!+#REF!+#REF!+#REF!+#REF!+#REF!+#REF!+#REF!+#REF!+#REF!+#REF!+#REF!+#REF!+#REF!+#REF!+#REF!</f>
        <v>#REF!</v>
      </c>
    </row>
    <row r="19" spans="1:6" ht="21.95" customHeight="1">
      <c r="A19" s="9" t="s">
        <v>25</v>
      </c>
      <c r="B19" s="6" t="s">
        <v>26</v>
      </c>
      <c r="C19" s="21" t="e">
        <f>C17/C18/12*1000</f>
        <v>#REF!</v>
      </c>
      <c r="D19" s="21" t="e">
        <f t="shared" ref="D19:E19" si="1">C19</f>
        <v>#REF!</v>
      </c>
      <c r="E19" s="21" t="e">
        <f t="shared" si="1"/>
        <v>#REF!</v>
      </c>
    </row>
    <row r="20" spans="1:6" ht="25.5">
      <c r="A20" s="5" t="s">
        <v>22</v>
      </c>
      <c r="B20" s="32" t="s">
        <v>2</v>
      </c>
      <c r="C20" s="29" t="e">
        <f>#REF!+#REF!+'Макинская СШ'!C20+#REF!+#REF!+#REF!+#REF!+#REF!+#REF!+#REF!+#REF!+#REF!+#REF!+#REF!+#REF!+#REF!+#REF!+#REF!+#REF!+#REF!+#REF!+#REF!+#REF!+#REF!+#REF!+#REF!+#REF!</f>
        <v>#REF!</v>
      </c>
      <c r="D20" s="29" t="e">
        <f>#REF!+#REF!+'Макинская СШ'!D20+#REF!+#REF!+#REF!+#REF!+#REF!+#REF!+#REF!+#REF!+#REF!+#REF!+#REF!+#REF!+#REF!+#REF!+#REF!+#REF!+#REF!+#REF!+#REF!+#REF!+#REF!+#REF!+#REF!+#REF!</f>
        <v>#REF!</v>
      </c>
      <c r="E20" s="29" t="e">
        <f>#REF!+#REF!+'Макинская СШ'!E20+#REF!+#REF!+#REF!+#REF!+#REF!+#REF!+#REF!+#REF!+#REF!+#REF!+#REF!+#REF!+#REF!+#REF!+#REF!+#REF!+#REF!+#REF!+#REF!+#REF!+#REF!+#REF!+#REF!+#REF!</f>
        <v>#REF!</v>
      </c>
    </row>
    <row r="21" spans="1:6">
      <c r="A21" s="9" t="s">
        <v>4</v>
      </c>
      <c r="B21" s="10" t="s">
        <v>3</v>
      </c>
      <c r="C21" s="28" t="e">
        <f>#REF!+#REF!+'Макинская СШ'!C21+#REF!+#REF!+#REF!+#REF!+#REF!+#REF!+#REF!+#REF!+#REF!+#REF!+#REF!+#REF!+#REF!+#REF!+#REF!+#REF!+#REF!+#REF!+#REF!+#REF!+#REF!+#REF!+#REF!+#REF!</f>
        <v>#REF!</v>
      </c>
      <c r="D21" s="28" t="e">
        <f>#REF!+#REF!+'Макинская СШ'!D21+#REF!+#REF!+#REF!+#REF!+#REF!+#REF!+#REF!+#REF!+#REF!+#REF!+#REF!+#REF!+#REF!+#REF!+#REF!+#REF!+#REF!+#REF!+#REF!+#REF!+#REF!+#REF!+#REF!+#REF!</f>
        <v>#REF!</v>
      </c>
      <c r="E21" s="28" t="e">
        <f>#REF!+#REF!+'Макинская СШ'!E21+#REF!+#REF!+#REF!+#REF!+#REF!+#REF!+#REF!+#REF!+#REF!+#REF!+#REF!+#REF!+#REF!+#REF!+#REF!+#REF!+#REF!+#REF!+#REF!+#REF!+#REF!+#REF!+#REF!+#REF!</f>
        <v>#REF!</v>
      </c>
    </row>
    <row r="22" spans="1:6" ht="21.95" customHeight="1">
      <c r="A22" s="9" t="s">
        <v>25</v>
      </c>
      <c r="B22" s="6" t="s">
        <v>26</v>
      </c>
      <c r="C22" s="21" t="e">
        <f>C20/12/C21*1000</f>
        <v>#REF!</v>
      </c>
      <c r="D22" s="21" t="e">
        <f t="shared" ref="D22:E22" si="2">C22</f>
        <v>#REF!</v>
      </c>
      <c r="E22" s="21" t="e">
        <f t="shared" si="2"/>
        <v>#REF!</v>
      </c>
    </row>
    <row r="23" spans="1:6" ht="42" customHeight="1">
      <c r="A23" s="11" t="s">
        <v>30</v>
      </c>
      <c r="B23" s="32" t="s">
        <v>2</v>
      </c>
      <c r="C23" s="29" t="e">
        <f>#REF!+#REF!+'Макинская СШ'!C23+#REF!+#REF!+#REF!+#REF!+#REF!+#REF!+#REF!+#REF!+#REF!+#REF!+#REF!+#REF!+#REF!+#REF!+#REF!+#REF!+#REF!+#REF!+#REF!+#REF!+#REF!+#REF!+#REF!+#REF!</f>
        <v>#REF!</v>
      </c>
      <c r="D23" s="29" t="e">
        <f>#REF!+#REF!+'Макинская СШ'!D23+#REF!+#REF!+#REF!+#REF!+#REF!+#REF!+#REF!+#REF!+#REF!+#REF!+#REF!+#REF!+#REF!+#REF!+#REF!+#REF!+#REF!+#REF!+#REF!+#REF!+#REF!+#REF!+#REF!+#REF!</f>
        <v>#REF!</v>
      </c>
      <c r="E23" s="29" t="e">
        <f>#REF!+#REF!+'Макинская СШ'!E23+#REF!+#REF!+#REF!+#REF!+#REF!+#REF!+#REF!+#REF!+#REF!+#REF!+#REF!+#REF!+#REF!+#REF!+#REF!+#REF!+#REF!+#REF!+#REF!+#REF!+#REF!+#REF!+#REF!+#REF!</f>
        <v>#REF!</v>
      </c>
    </row>
    <row r="24" spans="1:6">
      <c r="A24" s="9" t="s">
        <v>4</v>
      </c>
      <c r="B24" s="10" t="s">
        <v>3</v>
      </c>
      <c r="C24" s="33" t="e">
        <f>#REF!+#REF!+'Макинская СШ'!C24+#REF!+#REF!+#REF!+#REF!+#REF!+#REF!+#REF!+#REF!+#REF!+#REF!+#REF!+#REF!+#REF!+#REF!+#REF!+#REF!+#REF!+#REF!+#REF!+#REF!+#REF!+#REF!+#REF!+#REF!</f>
        <v>#REF!</v>
      </c>
      <c r="D24" s="33" t="e">
        <f>#REF!+#REF!+'Макинская СШ'!D24+#REF!+#REF!+#REF!+#REF!+#REF!+#REF!+#REF!+#REF!+#REF!+#REF!+#REF!+#REF!+#REF!+#REF!+#REF!+#REF!+#REF!+#REF!+#REF!+#REF!+#REF!+#REF!+#REF!+#REF!</f>
        <v>#REF!</v>
      </c>
      <c r="E24" s="33" t="e">
        <f>#REF!+#REF!+'Макинская СШ'!E24+#REF!+#REF!+#REF!+#REF!+#REF!+#REF!+#REF!+#REF!+#REF!+#REF!+#REF!+#REF!+#REF!+#REF!+#REF!+#REF!+#REF!+#REF!+#REF!+#REF!+#REF!+#REF!+#REF!+#REF!</f>
        <v>#REF!</v>
      </c>
    </row>
    <row r="25" spans="1:6" ht="21.95" customHeight="1">
      <c r="A25" s="9" t="s">
        <v>25</v>
      </c>
      <c r="B25" s="6" t="s">
        <v>26</v>
      </c>
      <c r="C25" s="21" t="e">
        <f>C23/C24/12*1000</f>
        <v>#REF!</v>
      </c>
      <c r="D25" s="21" t="e">
        <f t="shared" ref="D25:E25" si="3">C25</f>
        <v>#REF!</v>
      </c>
      <c r="E25" s="21" t="e">
        <f t="shared" si="3"/>
        <v>#REF!</v>
      </c>
    </row>
    <row r="26" spans="1:6" ht="25.5">
      <c r="A26" s="5" t="s">
        <v>23</v>
      </c>
      <c r="B26" s="32" t="s">
        <v>2</v>
      </c>
      <c r="C26" s="29" t="e">
        <f>#REF!+#REF!+'Макинская СШ'!C26+#REF!+#REF!+#REF!+#REF!+#REF!+#REF!+#REF!+#REF!+#REF!+#REF!+#REF!+#REF!+#REF!+#REF!+#REF!+#REF!+#REF!+#REF!+#REF!+#REF!+#REF!+#REF!+#REF!+#REF!</f>
        <v>#REF!</v>
      </c>
      <c r="D26" s="29" t="e">
        <f>#REF!+#REF!+'Макинская СШ'!D26+#REF!+#REF!+#REF!+#REF!+#REF!+#REF!+#REF!+#REF!+#REF!+#REF!+#REF!+#REF!+#REF!+#REF!+#REF!+#REF!+#REF!+#REF!+#REF!+#REF!+#REF!+#REF!+#REF!+#REF!</f>
        <v>#REF!</v>
      </c>
      <c r="E26" s="29" t="e">
        <f>#REF!+#REF!+'Макинская СШ'!E26+#REF!+#REF!+#REF!+#REF!+#REF!+#REF!+#REF!+#REF!+#REF!+#REF!+#REF!+#REF!+#REF!+#REF!+#REF!+#REF!+#REF!+#REF!+#REF!+#REF!+#REF!+#REF!+#REF!+#REF!</f>
        <v>#REF!</v>
      </c>
    </row>
    <row r="27" spans="1:6">
      <c r="A27" s="9" t="s">
        <v>4</v>
      </c>
      <c r="B27" s="10" t="s">
        <v>3</v>
      </c>
      <c r="C27" s="33" t="e">
        <f>#REF!+#REF!+'Макинская СШ'!C27+#REF!+#REF!+#REF!+#REF!+#REF!+#REF!+#REF!+#REF!+#REF!+#REF!+#REF!+#REF!+#REF!+#REF!+#REF!+#REF!+#REF!+#REF!+#REF!+#REF!+#REF!+#REF!+#REF!+#REF!</f>
        <v>#REF!</v>
      </c>
      <c r="D27" s="33" t="e">
        <f>#REF!+#REF!+'Макинская СШ'!D27+#REF!+#REF!+#REF!+#REF!+#REF!+#REF!+#REF!+#REF!+#REF!+#REF!+#REF!+#REF!+#REF!+#REF!+#REF!+#REF!+#REF!+#REF!+#REF!+#REF!+#REF!+#REF!+#REF!+#REF!</f>
        <v>#REF!</v>
      </c>
      <c r="E27" s="33" t="e">
        <f>#REF!+#REF!+'Макинская СШ'!E27+#REF!+#REF!+#REF!+#REF!+#REF!+#REF!+#REF!+#REF!+#REF!+#REF!+#REF!+#REF!+#REF!+#REF!+#REF!+#REF!+#REF!+#REF!+#REF!+#REF!+#REF!+#REF!+#REF!+#REF!</f>
        <v>#REF!</v>
      </c>
    </row>
    <row r="28" spans="1:6" ht="21.95" customHeight="1">
      <c r="A28" s="9" t="s">
        <v>25</v>
      </c>
      <c r="B28" s="6" t="s">
        <v>26</v>
      </c>
      <c r="C28" s="21" t="e">
        <f>C26/12/C27*1000</f>
        <v>#REF!</v>
      </c>
      <c r="D28" s="21" t="e">
        <f t="shared" ref="D28:E28" si="4">C28</f>
        <v>#REF!</v>
      </c>
      <c r="E28" s="21" t="e">
        <f t="shared" si="4"/>
        <v>#REF!</v>
      </c>
    </row>
    <row r="29" spans="1:6" ht="25.5">
      <c r="A29" s="5" t="s">
        <v>5</v>
      </c>
      <c r="B29" s="6" t="s">
        <v>2</v>
      </c>
      <c r="C29" s="38" t="e">
        <f>#REF!+#REF!+'Макинская СШ'!C29+#REF!+#REF!+#REF!+#REF!+#REF!+#REF!+#REF!+#REF!+#REF!+#REF!+#REF!+#REF!+#REF!+#REF!+#REF!+#REF!+#REF!+#REF!+#REF!+#REF!+#REF!+#REF!+#REF!+#REF!</f>
        <v>#REF!</v>
      </c>
      <c r="D29" s="38" t="e">
        <f>#REF!+#REF!+'Макинская СШ'!D29+#REF!+#REF!+#REF!+#REF!+#REF!+#REF!+#REF!+#REF!+#REF!+#REF!+#REF!+#REF!+#REF!+#REF!+#REF!+#REF!+#REF!+#REF!+#REF!+#REF!+#REF!+#REF!+#REF!+#REF!</f>
        <v>#REF!</v>
      </c>
      <c r="E29" s="38" t="e">
        <f>#REF!+#REF!+'Макинская СШ'!E29+#REF!+#REF!+#REF!+#REF!+#REF!+#REF!+#REF!+#REF!+#REF!+#REF!+#REF!+#REF!+#REF!+#REF!+#REF!+#REF!+#REF!+#REF!+#REF!+#REF!+#REF!+#REF!+#REF!+#REF!</f>
        <v>#REF!</v>
      </c>
      <c r="F29" s="17"/>
    </row>
    <row r="30" spans="1:6" ht="36.75">
      <c r="A30" s="11" t="s">
        <v>6</v>
      </c>
      <c r="B30" s="6" t="s">
        <v>2</v>
      </c>
      <c r="C30" s="37">
        <v>37342</v>
      </c>
      <c r="D30" s="37" t="e">
        <f>#REF!+#REF!+'Макинская СШ'!D30+#REF!+#REF!+#REF!+#REF!+#REF!+#REF!+#REF!+#REF!+#REF!+#REF!+#REF!+#REF!+#REF!+#REF!+#REF!+#REF!+#REF!+#REF!+#REF!+#REF!+#REF!+#REF!+#REF!+#REF!</f>
        <v>#REF!</v>
      </c>
      <c r="E30" s="37" t="e">
        <f>#REF!+#REF!+'Макинская СШ'!E30+#REF!+#REF!+#REF!+#REF!+#REF!+#REF!+#REF!+#REF!+#REF!+#REF!+#REF!+#REF!+#REF!+#REF!+#REF!+#REF!+#REF!+#REF!+#REF!+#REF!+#REF!+#REF!+#REF!+#REF!</f>
        <v>#REF!</v>
      </c>
    </row>
    <row r="31" spans="1:6" ht="25.5">
      <c r="A31" s="11" t="s">
        <v>7</v>
      </c>
      <c r="B31" s="6" t="s">
        <v>2</v>
      </c>
      <c r="C31" s="29" t="e">
        <f>#REF!+#REF!+'Макинская СШ'!C31+#REF!+#REF!+#REF!+#REF!+#REF!+#REF!+#REF!+#REF!+#REF!+#REF!+#REF!+#REF!+#REF!+#REF!+#REF!+#REF!+#REF!+#REF!+#REF!+#REF!+#REF!+#REF!+#REF!+#REF!</f>
        <v>#REF!</v>
      </c>
      <c r="D31" s="29" t="e">
        <f>#REF!+#REF!+'Макинская СШ'!D31+#REF!+#REF!+#REF!+#REF!+#REF!+#REF!+#REF!+#REF!+#REF!+#REF!+#REF!+#REF!+#REF!+#REF!+#REF!+#REF!+#REF!+#REF!+#REF!+#REF!+#REF!+#REF!+#REF!+#REF!</f>
        <v>#REF!</v>
      </c>
      <c r="E31" s="29" t="e">
        <f>#REF!+#REF!+'Макинская СШ'!E31+#REF!+#REF!+#REF!+#REF!+#REF!+#REF!+#REF!+#REF!+#REF!+#REF!+#REF!+#REF!+#REF!+#REF!+#REF!+#REF!+#REF!+#REF!+#REF!+#REF!+#REF!+#REF!+#REF!+#REF!</f>
        <v>#REF!</v>
      </c>
    </row>
    <row r="32" spans="1:6" ht="36.75">
      <c r="A32" s="11" t="s">
        <v>8</v>
      </c>
      <c r="B32" s="6" t="s">
        <v>2</v>
      </c>
      <c r="C32" s="29" t="e">
        <f>#REF!+#REF!+'Макинская СШ'!C32+#REF!+#REF!+#REF!+#REF!+#REF!+#REF!+#REF!+#REF!+#REF!+#REF!+#REF!+#REF!+#REF!+#REF!+#REF!+#REF!+#REF!+#REF!+#REF!+#REF!+#REF!+#REF!+#REF!+#REF!</f>
        <v>#REF!</v>
      </c>
      <c r="D32" s="38" t="e">
        <f>#REF!+#REF!+'Макинская СШ'!D32+#REF!+#REF!+#REF!+#REF!+#REF!+#REF!+#REF!+#REF!+#REF!+#REF!+#REF!+#REF!+#REF!+#REF!+#REF!+#REF!+#REF!+#REF!+#REF!+#REF!+#REF!+#REF!+#REF!+#REF!</f>
        <v>#REF!</v>
      </c>
      <c r="E32" s="38" t="e">
        <f>#REF!+#REF!+'Макинская СШ'!E32+#REF!+#REF!+#REF!+#REF!+#REF!+#REF!+#REF!+#REF!+#REF!+#REF!+#REF!+#REF!+#REF!+#REF!+#REF!+#REF!+#REF!+#REF!+#REF!+#REF!+#REF!+#REF!+#REF!+#REF!</f>
        <v>#REF!</v>
      </c>
    </row>
    <row r="33" spans="1:5" ht="54" customHeight="1">
      <c r="A33" s="11" t="s">
        <v>9</v>
      </c>
      <c r="B33" s="6" t="s">
        <v>2</v>
      </c>
      <c r="C33" s="38" t="e">
        <f>#REF!+#REF!+'Макинская СШ'!C33+#REF!+#REF!+#REF!+#REF!+#REF!+#REF!+#REF!+#REF!+#REF!+#REF!+#REF!+#REF!+#REF!+#REF!+#REF!+#REF!+#REF!+#REF!+#REF!+#REF!+#REF!+#REF!+#REF!+#REF!</f>
        <v>#REF!</v>
      </c>
      <c r="D33" s="29" t="e">
        <f>#REF!+#REF!+'Макинская СШ'!D33+#REF!+#REF!+#REF!+#REF!+#REF!+#REF!+#REF!+#REF!+#REF!+#REF!+#REF!+#REF!+#REF!+#REF!+#REF!+#REF!+#REF!+#REF!+#REF!+#REF!+#REF!+#REF!+#REF!+#REF!</f>
        <v>#REF!</v>
      </c>
      <c r="E33" s="29" t="e">
        <f>#REF!+#REF!+'Макинская СШ'!E33+#REF!+#REF!+#REF!+#REF!+#REF!+#REF!+#REF!+#REF!+#REF!+#REF!+#REF!+#REF!+#REF!+#REF!+#REF!+#REF!+#REF!+#REF!+#REF!+#REF!+#REF!+#REF!+#REF!+#REF!</f>
        <v>#REF!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7030A0"/>
  </sheetPr>
  <dimension ref="A1:G33"/>
  <sheetViews>
    <sheetView tabSelected="1" workbookViewId="0">
      <selection activeCell="A35" sqref="A35"/>
    </sheetView>
  </sheetViews>
  <sheetFormatPr defaultColWidth="9.140625" defaultRowHeight="20.25"/>
  <cols>
    <col min="1" max="1" width="69.42578125" style="2" customWidth="1"/>
    <col min="2" max="2" width="9.140625" style="3"/>
    <col min="3" max="3" width="13.7109375" style="13" customWidth="1"/>
    <col min="4" max="5" width="12" style="13" customWidth="1"/>
    <col min="6" max="7" width="12" style="2" customWidth="1"/>
    <col min="8" max="16384" width="9.140625" style="2"/>
  </cols>
  <sheetData>
    <row r="1" spans="1:7">
      <c r="A1" s="39" t="s">
        <v>15</v>
      </c>
      <c r="B1" s="39"/>
      <c r="C1" s="39"/>
      <c r="D1" s="39"/>
      <c r="E1" s="39"/>
    </row>
    <row r="2" spans="1:7">
      <c r="A2" s="39" t="s">
        <v>32</v>
      </c>
      <c r="B2" s="39"/>
      <c r="C2" s="39"/>
      <c r="D2" s="39"/>
      <c r="E2" s="39"/>
    </row>
    <row r="3" spans="1:7">
      <c r="A3" s="1"/>
    </row>
    <row r="4" spans="1:7" ht="46.5" customHeight="1">
      <c r="A4" s="45" t="s">
        <v>33</v>
      </c>
      <c r="B4" s="45"/>
      <c r="C4" s="45"/>
      <c r="D4" s="45"/>
      <c r="E4" s="45"/>
    </row>
    <row r="5" spans="1:7" ht="15.75" customHeight="1">
      <c r="A5" s="41" t="s">
        <v>16</v>
      </c>
      <c r="B5" s="41"/>
      <c r="C5" s="41"/>
      <c r="D5" s="41"/>
      <c r="E5" s="41"/>
    </row>
    <row r="6" spans="1:7">
      <c r="A6" s="4"/>
    </row>
    <row r="7" spans="1:7">
      <c r="A7" s="12" t="s">
        <v>17</v>
      </c>
    </row>
    <row r="8" spans="1:7">
      <c r="A8" s="1"/>
    </row>
    <row r="9" spans="1:7">
      <c r="A9" s="42" t="s">
        <v>27</v>
      </c>
      <c r="B9" s="43" t="s">
        <v>18</v>
      </c>
      <c r="C9" s="44" t="s">
        <v>31</v>
      </c>
      <c r="D9" s="44"/>
      <c r="E9" s="44"/>
    </row>
    <row r="10" spans="1:7" ht="40.5">
      <c r="A10" s="42"/>
      <c r="B10" s="43"/>
      <c r="C10" s="20" t="s">
        <v>19</v>
      </c>
      <c r="D10" s="20" t="s">
        <v>20</v>
      </c>
      <c r="E10" s="26" t="s">
        <v>14</v>
      </c>
    </row>
    <row r="11" spans="1:7">
      <c r="A11" s="5" t="s">
        <v>21</v>
      </c>
      <c r="B11" s="6" t="s">
        <v>10</v>
      </c>
      <c r="C11" s="31">
        <v>265</v>
      </c>
      <c r="D11" s="31">
        <f>C11</f>
        <v>265</v>
      </c>
      <c r="E11" s="31">
        <f>D11</f>
        <v>265</v>
      </c>
    </row>
    <row r="12" spans="1:7" ht="25.5">
      <c r="A12" s="9" t="s">
        <v>24</v>
      </c>
      <c r="B12" s="6" t="s">
        <v>2</v>
      </c>
      <c r="C12" s="14">
        <f>(C13-C32)/C11</f>
        <v>738.84377358490565</v>
      </c>
      <c r="D12" s="14">
        <f t="shared" ref="D12:E12" si="0">(D13-D32)/D11</f>
        <v>183.28389179245283</v>
      </c>
      <c r="E12" s="14">
        <f t="shared" si="0"/>
        <v>183.28389179245283</v>
      </c>
    </row>
    <row r="13" spans="1:7" ht="25.5">
      <c r="A13" s="5" t="s">
        <v>11</v>
      </c>
      <c r="B13" s="6" t="s">
        <v>2</v>
      </c>
      <c r="C13" s="30">
        <f>C15+C29+C30+C33+C31+C32</f>
        <v>195793.6</v>
      </c>
      <c r="D13" s="30">
        <f t="shared" ref="D13:E13" si="1">D15+D29+D30+D33+D31+D32</f>
        <v>48570.231325000001</v>
      </c>
      <c r="E13" s="30">
        <f t="shared" si="1"/>
        <v>48570.231325000001</v>
      </c>
    </row>
    <row r="14" spans="1:7">
      <c r="A14" s="7" t="s">
        <v>0</v>
      </c>
      <c r="B14" s="8"/>
      <c r="C14" s="14">
        <v>0</v>
      </c>
      <c r="D14" s="21">
        <f t="shared" ref="D14:E33" si="2">C14</f>
        <v>0</v>
      </c>
      <c r="E14" s="14">
        <v>0</v>
      </c>
      <c r="G14" s="13"/>
    </row>
    <row r="15" spans="1:7" ht="25.5">
      <c r="A15" s="5" t="s">
        <v>12</v>
      </c>
      <c r="B15" s="6" t="s">
        <v>2</v>
      </c>
      <c r="C15" s="30">
        <f>C17+C20+C23+C26</f>
        <v>162530.6</v>
      </c>
      <c r="D15" s="30">
        <f t="shared" ref="D15:E15" si="3">D17+D20+D23+D26</f>
        <v>40632.65</v>
      </c>
      <c r="E15" s="30">
        <f t="shared" si="3"/>
        <v>40632.65</v>
      </c>
    </row>
    <row r="16" spans="1:7">
      <c r="A16" s="7" t="s">
        <v>1</v>
      </c>
      <c r="B16" s="8"/>
      <c r="C16" s="14">
        <v>0</v>
      </c>
      <c r="D16" s="21">
        <f t="shared" si="2"/>
        <v>0</v>
      </c>
      <c r="E16" s="14">
        <v>0</v>
      </c>
    </row>
    <row r="17" spans="1:5" s="17" customFormat="1" ht="25.5">
      <c r="A17" s="15" t="s">
        <v>28</v>
      </c>
      <c r="B17" s="16" t="s">
        <v>2</v>
      </c>
      <c r="C17" s="34">
        <v>10544.1</v>
      </c>
      <c r="D17" s="34">
        <f>C17/4</f>
        <v>2636.0250000000001</v>
      </c>
      <c r="E17" s="34">
        <f t="shared" si="2"/>
        <v>2636.0250000000001</v>
      </c>
    </row>
    <row r="18" spans="1:5" s="17" customFormat="1">
      <c r="A18" s="18" t="s">
        <v>4</v>
      </c>
      <c r="B18" s="19" t="s">
        <v>3</v>
      </c>
      <c r="C18" s="27">
        <v>4.5</v>
      </c>
      <c r="D18" s="21">
        <f t="shared" si="2"/>
        <v>4.5</v>
      </c>
      <c r="E18" s="27">
        <v>4.5</v>
      </c>
    </row>
    <row r="19" spans="1:5" s="17" customFormat="1" ht="21.95" customHeight="1">
      <c r="A19" s="18" t="s">
        <v>25</v>
      </c>
      <c r="B19" s="16" t="s">
        <v>26</v>
      </c>
      <c r="C19" s="21">
        <f>C17/C18/12*1000+200</f>
        <v>195461.11111111109</v>
      </c>
      <c r="D19" s="21">
        <f t="shared" si="2"/>
        <v>195461.11111111109</v>
      </c>
      <c r="E19" s="21">
        <f>E17*1000/12/E18</f>
        <v>48815.277777777781</v>
      </c>
    </row>
    <row r="20" spans="1:5" s="17" customFormat="1" ht="25.5">
      <c r="A20" s="15" t="s">
        <v>29</v>
      </c>
      <c r="B20" s="16" t="s">
        <v>2</v>
      </c>
      <c r="C20" s="34">
        <v>128007.8</v>
      </c>
      <c r="D20" s="34">
        <f>C20/4</f>
        <v>32001.95</v>
      </c>
      <c r="E20" s="34">
        <f t="shared" si="2"/>
        <v>32001.95</v>
      </c>
    </row>
    <row r="21" spans="1:5" s="17" customFormat="1">
      <c r="A21" s="18" t="s">
        <v>4</v>
      </c>
      <c r="B21" s="19" t="s">
        <v>3</v>
      </c>
      <c r="C21" s="27">
        <v>41.7</v>
      </c>
      <c r="D21" s="21">
        <f t="shared" si="2"/>
        <v>41.7</v>
      </c>
      <c r="E21" s="21">
        <f t="shared" si="2"/>
        <v>41.7</v>
      </c>
    </row>
    <row r="22" spans="1:5" ht="21.95" customHeight="1">
      <c r="A22" s="9" t="s">
        <v>25</v>
      </c>
      <c r="B22" s="6" t="s">
        <v>26</v>
      </c>
      <c r="C22" s="21">
        <f>C20/12/C21*1000</f>
        <v>255810.95123900881</v>
      </c>
      <c r="D22" s="21">
        <f t="shared" si="2"/>
        <v>255810.95123900881</v>
      </c>
      <c r="E22" s="21">
        <f t="shared" ref="E22" si="4">E20/12/E21*1000</f>
        <v>63952.737809752201</v>
      </c>
    </row>
    <row r="23" spans="1:5" ht="39">
      <c r="A23" s="11" t="s">
        <v>30</v>
      </c>
      <c r="B23" s="6" t="s">
        <v>2</v>
      </c>
      <c r="C23" s="34">
        <v>8407.1</v>
      </c>
      <c r="D23" s="34">
        <f>C23/4</f>
        <v>2101.7750000000001</v>
      </c>
      <c r="E23" s="34">
        <f t="shared" si="2"/>
        <v>2101.7750000000001</v>
      </c>
    </row>
    <row r="24" spans="1:5">
      <c r="A24" s="9" t="s">
        <v>4</v>
      </c>
      <c r="B24" s="10" t="s">
        <v>3</v>
      </c>
      <c r="C24" s="27">
        <v>4.5</v>
      </c>
      <c r="D24" s="21">
        <f t="shared" si="2"/>
        <v>4.5</v>
      </c>
      <c r="E24" s="21">
        <f t="shared" si="2"/>
        <v>4.5</v>
      </c>
    </row>
    <row r="25" spans="1:5" ht="21.95" customHeight="1">
      <c r="A25" s="9" t="s">
        <v>25</v>
      </c>
      <c r="B25" s="6" t="s">
        <v>26</v>
      </c>
      <c r="C25" s="21">
        <f>C23/C24/12*1000</f>
        <v>155687.03703703705</v>
      </c>
      <c r="D25" s="21">
        <f t="shared" si="2"/>
        <v>155687.03703703705</v>
      </c>
      <c r="E25" s="21">
        <f t="shared" ref="E25" si="5">E23/E24/12*1000</f>
        <v>38921.759259259263</v>
      </c>
    </row>
    <row r="26" spans="1:5" ht="25.5">
      <c r="A26" s="5" t="s">
        <v>23</v>
      </c>
      <c r="B26" s="6" t="s">
        <v>2</v>
      </c>
      <c r="C26" s="34">
        <v>15571.6</v>
      </c>
      <c r="D26" s="34">
        <f>C26/4</f>
        <v>3892.9</v>
      </c>
      <c r="E26" s="34">
        <f t="shared" si="2"/>
        <v>3892.9</v>
      </c>
    </row>
    <row r="27" spans="1:5">
      <c r="A27" s="9" t="s">
        <v>4</v>
      </c>
      <c r="B27" s="10" t="s">
        <v>3</v>
      </c>
      <c r="C27" s="27">
        <v>19.5</v>
      </c>
      <c r="D27" s="21">
        <f t="shared" si="2"/>
        <v>19.5</v>
      </c>
      <c r="E27" s="21">
        <f t="shared" si="2"/>
        <v>19.5</v>
      </c>
    </row>
    <row r="28" spans="1:5" ht="21.95" customHeight="1">
      <c r="A28" s="9" t="s">
        <v>25</v>
      </c>
      <c r="B28" s="6" t="s">
        <v>26</v>
      </c>
      <c r="C28" s="21">
        <f>C26/12/C27*1000</f>
        <v>66545.299145299155</v>
      </c>
      <c r="D28" s="21">
        <f t="shared" si="2"/>
        <v>66545.299145299155</v>
      </c>
      <c r="E28" s="21">
        <f t="shared" ref="E28" si="6">E26/12/E27*1000</f>
        <v>16636.324786324789</v>
      </c>
    </row>
    <row r="29" spans="1:5" ht="25.5">
      <c r="A29" s="5" t="s">
        <v>5</v>
      </c>
      <c r="B29" s="6" t="s">
        <v>2</v>
      </c>
      <c r="C29" s="30">
        <v>17457</v>
      </c>
      <c r="D29" s="30">
        <f t="shared" ref="D29:E29" si="7">D15*10.05%</f>
        <v>4083.5813250000006</v>
      </c>
      <c r="E29" s="30">
        <f t="shared" si="7"/>
        <v>4083.5813250000006</v>
      </c>
    </row>
    <row r="30" spans="1:5" ht="36.75">
      <c r="A30" s="11" t="s">
        <v>6</v>
      </c>
      <c r="B30" s="6" t="s">
        <v>2</v>
      </c>
      <c r="C30" s="30">
        <v>6077</v>
      </c>
      <c r="D30" s="34">
        <f>C30/4</f>
        <v>1519.25</v>
      </c>
      <c r="E30" s="34">
        <f t="shared" si="2"/>
        <v>1519.25</v>
      </c>
    </row>
    <row r="31" spans="1:5" ht="25.5">
      <c r="A31" s="11" t="s">
        <v>7</v>
      </c>
      <c r="B31" s="6" t="s">
        <v>2</v>
      </c>
      <c r="C31" s="30">
        <v>390</v>
      </c>
      <c r="D31" s="34"/>
      <c r="E31" s="34">
        <f t="shared" si="2"/>
        <v>0</v>
      </c>
    </row>
    <row r="32" spans="1:5" ht="36.75">
      <c r="A32" s="11" t="s">
        <v>8</v>
      </c>
      <c r="B32" s="6" t="s">
        <v>2</v>
      </c>
      <c r="C32" s="30"/>
      <c r="D32" s="34"/>
      <c r="E32" s="34"/>
    </row>
    <row r="33" spans="1:5" ht="38.25" customHeight="1">
      <c r="A33" s="11" t="s">
        <v>9</v>
      </c>
      <c r="B33" s="6" t="s">
        <v>2</v>
      </c>
      <c r="C33" s="36">
        <v>9339</v>
      </c>
      <c r="D33" s="34">
        <f>C33/4</f>
        <v>2334.75</v>
      </c>
      <c r="E33" s="34">
        <f t="shared" si="2"/>
        <v>2334.75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СВОД 2021 ГОД</vt:lpstr>
      <vt:lpstr>Макинская СШ</vt:lpstr>
      <vt:lpstr>'СВОД 2021 ГОД'!Область_печати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2021-03-30T06:46:07Z</dcterms:modified>
</cp:coreProperties>
</file>